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8410" windowHeight="6870" tabRatio="500"/>
  </bookViews>
  <sheets>
    <sheet name="Обоснование" sheetId="1" r:id="rId1"/>
  </sheets>
  <externalReferences>
    <externalReference r:id="rId2"/>
    <externalReference r:id="rId3"/>
    <externalReference r:id="rId4"/>
    <externalReference r:id="rId5"/>
  </externalReferences>
  <definedNames>
    <definedName name="_xlnm._FilterDatabase" localSheetId="0" hidden="1">Обоснование!$A$17:$AD$21</definedName>
    <definedName name="ДА_НЕТ">[1]Прочее!$A$2:$A$3</definedName>
    <definedName name="длолдо">[2]ОКЕИ!$A$3:$A$116</definedName>
    <definedName name="ЗАКАЗЧИК">[1]ЗАКАЗЧИК!$A$2:$A$102</definedName>
    <definedName name="НЕОБХОДИМОСТЬ_ПУБЛИКАЦИИ">[1]НеобходимостьПубликации!$A$2:$A$3</definedName>
    <definedName name="нет">[3]Прочее!$A$2:$A$3</definedName>
    <definedName name="_xlnm.Print_Area" localSheetId="0">Обоснование!$A$1:$AE$34</definedName>
    <definedName name="ОКАТО">[1]ОКАТО!$A$2:$A$33117</definedName>
    <definedName name="ОКВЭД">[1]ОКВЭД!$A$2:$A$1843</definedName>
    <definedName name="ОКДП">[1]ОКДП!$A$2:$A$45074</definedName>
    <definedName name="ОКЕИ">[1]ОКЕИ!$A$3:$A$116</definedName>
    <definedName name="подгруппа">#REF!</definedName>
    <definedName name="ПРИЧИНА_ЕП">[1]ПричинаЕП!$A$2:$A$31</definedName>
    <definedName name="ПСП_ЦАУК">[1]ПСП_ЦАУК!$A$2:$A$9</definedName>
    <definedName name="СП_ЗАКАЗЧИКА">[1]СП_ЗАКАЗЧИКА!$A$1:$A$100</definedName>
    <definedName name="Список_предприятий">[4]Справочник!$C$2:$C$13</definedName>
    <definedName name="СПОСОБ_ЗАКУПКИ">[1]СпособЗакупки!$A$2:$A$9</definedName>
    <definedName name="СТАВКА_НДС">[1]СТАВКА_НДС!$A$2:$A$6</definedName>
    <definedName name="ТИП_ПЛАНА">'[1]Тип плана'!$A$2:$A$5</definedName>
    <definedName name="ТИП_ПРОГРАММЫ">'[1]Тип программы'!$A$2:$A$6</definedName>
    <definedName name="ФОРМА_ПРОВЕДЕНИЯ">[1]ФормаПроведения!$A$2:$A$3</definedName>
    <definedName name="ЭТП">[1]ЭТП!$A$2</definedName>
  </definedNames>
  <calcPr calcId="125725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N18" i="1"/>
  <c r="M18"/>
  <c r="L18"/>
  <c r="K18" l="1"/>
  <c r="AA18" s="1"/>
  <c r="AB18" l="1"/>
  <c r="AC18" s="1"/>
  <c r="AC19" l="1"/>
  <c r="AD18"/>
</calcChain>
</file>

<file path=xl/sharedStrings.xml><?xml version="1.0" encoding="utf-8"?>
<sst xmlns="http://schemas.openxmlformats.org/spreadsheetml/2006/main" count="88" uniqueCount="84">
  <si>
    <t>Приложение №3</t>
  </si>
  <si>
    <t>к Положению о закупке товаров, рабо, услуг</t>
  </si>
  <si>
    <t>для нужд Управляемых обществ ООО "РКС-Холдинг"</t>
  </si>
  <si>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</si>
  <si>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</si>
  <si>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</si>
  <si>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</si>
  <si>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</si>
  <si>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</si>
  <si>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</si>
  <si>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Место поставки, выполнения работ или оказания услуг</t>
  </si>
  <si>
    <t>г. Самара, ул. Луначарского, 56</t>
  </si>
  <si>
    <t>Указать доп.затраты включаемые в цену договора (транспортные расходы, повышенная гарантия, обучение и т.п.)</t>
  </si>
  <si>
    <t>С учетом транспортных затрат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</si>
  <si>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</si>
  <si>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</si>
  <si>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</si>
  <si>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</si>
  <si>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</si>
  <si>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</si>
  <si>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</si>
  <si>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r>
      <rPr>
        <b/>
        <sz val="14"/>
        <rFont val="Times New Roman"/>
        <family val="1"/>
        <charset val="204"/>
      </rPr>
      <t xml:space="preserve"> </t>
    </r>
    <r>
      <rPr>
        <b/>
        <sz val="10"/>
        <rFont val="Times New Roman"/>
        <family val="1"/>
        <charset val="204"/>
      </rPr>
      <t>Текущие рыночные предложения (руб/ед. изм.), без НДС (допускается не заполнять по нецентрализованным закупкам при наличии цены предыдущего года)</t>
    </r>
  </si>
  <si>
    <t xml:space="preserve">n - количество значений, используемых в расчете </t>
  </si>
  <si>
    <r>
      <rPr>
        <b/>
        <sz val="14"/>
        <rFont val="Times New Roman"/>
        <family val="1"/>
        <charset val="204"/>
      </rPr>
      <t xml:space="preserve">НМЦ: 
</t>
    </r>
    <r>
      <rPr>
        <b/>
        <sz val="10"/>
        <rFont val="Times New Roman"/>
        <family val="1"/>
        <charset val="204"/>
      </rPr>
      <t xml:space="preserve">Средняя цена руб. за ед. изм.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 xml:space="preserve">НДС </t>
    </r>
  </si>
  <si>
    <r>
      <rPr>
        <b/>
        <sz val="1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color rgb="FFFF0000"/>
        <rFont val="Times New Roman"/>
        <family val="1"/>
        <charset val="204"/>
      </rPr>
      <t xml:space="preserve">без </t>
    </r>
    <r>
      <rPr>
        <b/>
        <sz val="10"/>
        <rFont val="Times New Roman"/>
        <family val="1"/>
        <charset val="204"/>
      </rPr>
      <t>НДС</t>
    </r>
  </si>
  <si>
    <r>
      <rPr>
        <b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000000"/>
        <rFont val="Times New Roman"/>
        <family val="1"/>
        <charset val="204"/>
      </rPr>
      <t xml:space="preserve">        </t>
    </r>
    <r>
      <rPr>
        <i/>
        <sz val="10"/>
        <color rgb="FFFF0000"/>
        <rFont val="Times New Roman"/>
        <family val="1"/>
        <charset val="204"/>
      </rPr>
      <t xml:space="preserve">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</si>
  <si>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</si>
  <si>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</si>
  <si>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</si>
  <si>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</si>
  <si>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</si>
  <si>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</si>
  <si>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</si>
  <si>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</si>
  <si>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</si>
  <si>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</si>
  <si>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</si>
  <si>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</si>
  <si>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</si>
  <si>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</si>
  <si>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</si>
  <si>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</si>
  <si>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</si>
  <si>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</si>
  <si>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</si>
  <si>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</si>
  <si>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</si>
  <si>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</si>
  <si>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</si>
  <si>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</si>
  <si>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</si>
  <si>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</si>
  <si>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</si>
  <si>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</si>
  <si>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</si>
  <si>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</si>
  <si>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</si>
  <si>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</si>
  <si>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</si>
  <si>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шт</t>
  </si>
  <si>
    <t>Общая НМЦ договора установлена Заказчиком</t>
  </si>
  <si>
    <t>Приложения:</t>
  </si>
  <si>
    <t>Исполнитель:</t>
  </si>
  <si>
    <t>Захаров Д.В.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</si>
  <si>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</si>
  <si>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</si>
  <si>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</si>
  <si>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</si>
  <si>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</si>
  <si>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Р.Э,</t>
  </si>
  <si>
    <t>Р.Э. Аблякимов</t>
  </si>
  <si>
    <t>Примечание -  пояснение в случае отсутствия возможности использовать ценовую информацию из 3-х источников:</t>
  </si>
  <si>
    <t>Поставщик1</t>
  </si>
  <si>
    <t>Поставщик2</t>
  </si>
  <si>
    <t>Поставщик3</t>
  </si>
  <si>
    <t>Поставщик 4</t>
  </si>
  <si>
    <t>Инженер</t>
  </si>
  <si>
    <t>Д.В. Захаров</t>
  </si>
  <si>
    <t>ЕВ</t>
  </si>
  <si>
    <t>Механическое оборудование</t>
  </si>
  <si>
    <t>Насосное оборудование</t>
  </si>
  <si>
    <t>Насос</t>
  </si>
  <si>
    <r>
      <t xml:space="preserve">
</t>
    </r>
    <r>
      <rPr>
        <b/>
        <sz val="10"/>
        <rFont val="Times New Roman"/>
        <family val="1"/>
        <charset val="204"/>
      </rPr>
      <t>Индекс роста цен для пересчета цен 2021 г. к уровню цен 2022 г.</t>
    </r>
  </si>
  <si>
    <t>Насосный агрегат 150KQW173-60-55/2 или эквивалент</t>
  </si>
</sst>
</file>

<file path=xl/styles.xml><?xml version="1.0" encoding="utf-8"?>
<styleSheet xmlns="http://schemas.openxmlformats.org/spreadsheetml/2006/main">
  <numFmts count="5">
    <numFmt numFmtId="164" formatCode="#,##0.000"/>
    <numFmt numFmtId="165" formatCode="dd/mm/yy;@"/>
    <numFmt numFmtId="166" formatCode="#,##0.0000"/>
    <numFmt numFmtId="167" formatCode="_-* #,##0.00_р_._-;\-* #,##0.00_р_._-;_-* \-??_р_._-;_-@_-"/>
    <numFmt numFmtId="168" formatCode="#,##0.00_ ;\-#,##0.00\ "/>
  </numFmts>
  <fonts count="15">
    <font>
      <sz val="10"/>
      <name val="Arial"/>
      <charset val="1"/>
    </font>
    <font>
      <sz val="11"/>
      <color rgb="FF000000"/>
      <name val="Calibri"/>
      <family val="2"/>
      <charset val="204"/>
    </font>
    <font>
      <sz val="10"/>
      <name val="Tahoma"/>
      <family val="2"/>
      <charset val="204"/>
    </font>
    <font>
      <sz val="8"/>
      <name val="Arial"/>
      <family val="2"/>
      <charset val="1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Arial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  <fill>
      <patternFill patternType="solid">
        <fgColor rgb="FFFFFFFF"/>
        <bgColor rgb="FFFFFFCC"/>
      </patternFill>
    </fill>
  </fills>
  <borders count="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993300"/>
      </left>
      <right style="thin">
        <color rgb="FF993300"/>
      </right>
      <top style="thin">
        <color rgb="FF993300"/>
      </top>
      <bottom style="thin">
        <color rgb="FF993300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7">
    <xf numFmtId="0" fontId="0" fillId="0" borderId="0"/>
    <xf numFmtId="167" fontId="14" fillId="0" borderId="0" applyBorder="0" applyProtection="0"/>
    <xf numFmtId="0" fontId="1" fillId="0" borderId="0"/>
    <xf numFmtId="0" fontId="2" fillId="0" borderId="0"/>
    <xf numFmtId="0" fontId="1" fillId="0" borderId="0"/>
    <xf numFmtId="0" fontId="1" fillId="0" borderId="0"/>
    <xf numFmtId="0" fontId="3" fillId="0" borderId="0"/>
  </cellStyleXfs>
  <cellXfs count="61">
    <xf numFmtId="0" fontId="0" fillId="0" borderId="0" xfId="0"/>
    <xf numFmtId="0" fontId="4" fillId="0" borderId="0" xfId="0" applyFont="1"/>
    <xf numFmtId="0" fontId="5" fillId="0" borderId="0" xfId="0" applyFont="1" applyAlignment="1">
      <alignment horizontal="left" vertical="center"/>
    </xf>
    <xf numFmtId="0" fontId="4" fillId="0" borderId="0" xfId="0" applyFont="1" applyAlignment="1">
      <alignment horizontal="left" wrapText="1"/>
    </xf>
    <xf numFmtId="0" fontId="4" fillId="0" borderId="0" xfId="0" applyFont="1" applyAlignment="1">
      <alignment horizontal="center" wrapText="1"/>
    </xf>
    <xf numFmtId="0" fontId="4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textRotation="90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left" vertical="center" wrapText="1"/>
    </xf>
    <xf numFmtId="164" fontId="4" fillId="0" borderId="2" xfId="0" applyNumberFormat="1" applyFont="1" applyBorder="1" applyAlignment="1">
      <alignment horizontal="center" vertical="center" wrapText="1"/>
    </xf>
    <xf numFmtId="3" fontId="4" fillId="0" borderId="5" xfId="6" applyNumberFormat="1" applyFont="1" applyBorder="1" applyAlignment="1">
      <alignment horizontal="center" vertical="center" wrapText="1"/>
    </xf>
    <xf numFmtId="4" fontId="13" fillId="4" borderId="2" xfId="0" applyNumberFormat="1" applyFont="1" applyFill="1" applyBorder="1" applyAlignment="1">
      <alignment horizontal="center" vertical="center" wrapText="1"/>
    </xf>
    <xf numFmtId="4" fontId="4" fillId="0" borderId="2" xfId="0" applyNumberFormat="1" applyFont="1" applyBorder="1" applyAlignment="1">
      <alignment horizontal="center" vertical="center" wrapText="1"/>
    </xf>
    <xf numFmtId="165" fontId="4" fillId="0" borderId="2" xfId="0" applyNumberFormat="1" applyFont="1" applyBorder="1" applyAlignment="1">
      <alignment horizontal="center" vertical="center" wrapText="1"/>
    </xf>
    <xf numFmtId="166" fontId="4" fillId="0" borderId="2" xfId="0" applyNumberFormat="1" applyFont="1" applyBorder="1" applyAlignment="1">
      <alignment horizontal="center" vertical="center" wrapText="1"/>
    </xf>
    <xf numFmtId="168" fontId="4" fillId="4" borderId="1" xfId="1" applyNumberFormat="1" applyFont="1" applyFill="1" applyBorder="1" applyAlignment="1" applyProtection="1">
      <alignment horizontal="center" vertical="center" wrapText="1"/>
    </xf>
    <xf numFmtId="3" fontId="4" fillId="0" borderId="1" xfId="0" applyNumberFormat="1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 applyAlignment="1">
      <alignment vertical="center"/>
    </xf>
    <xf numFmtId="0" fontId="4" fillId="0" borderId="2" xfId="0" applyFont="1" applyBorder="1" applyAlignment="1">
      <alignment vertical="center"/>
    </xf>
    <xf numFmtId="0" fontId="7" fillId="0" borderId="6" xfId="0" applyFont="1" applyBorder="1" applyAlignment="1">
      <alignment horizontal="right" vertical="center" wrapText="1"/>
    </xf>
    <xf numFmtId="4" fontId="7" fillId="0" borderId="1" xfId="0" applyNumberFormat="1" applyFont="1" applyBorder="1" applyAlignment="1">
      <alignment horizontal="right" vertical="center" wrapText="1"/>
    </xf>
    <xf numFmtId="0" fontId="4" fillId="0" borderId="1" xfId="0" applyFont="1" applyBorder="1"/>
    <xf numFmtId="0" fontId="7" fillId="0" borderId="0" xfId="0" applyFont="1" applyBorder="1" applyAlignment="1">
      <alignment horizontal="right" vertical="center" wrapText="1"/>
    </xf>
    <xf numFmtId="4" fontId="7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vertical="top"/>
    </xf>
    <xf numFmtId="0" fontId="4" fillId="0" borderId="0" xfId="0" applyFont="1" applyAlignment="1">
      <alignment horizontal="left"/>
    </xf>
    <xf numFmtId="0" fontId="5" fillId="0" borderId="0" xfId="0" applyFont="1"/>
    <xf numFmtId="0" fontId="7" fillId="0" borderId="0" xfId="0" applyFont="1"/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/>
    <xf numFmtId="0" fontId="4" fillId="0" borderId="7" xfId="0" applyFont="1" applyBorder="1" applyAlignment="1">
      <alignment horizontal="center"/>
    </xf>
    <xf numFmtId="0" fontId="4" fillId="0" borderId="0" xfId="0" applyFont="1" applyBorder="1"/>
    <xf numFmtId="0" fontId="4" fillId="0" borderId="0" xfId="0" applyFont="1" applyBorder="1" applyAlignment="1">
      <alignment horizontal="center"/>
    </xf>
    <xf numFmtId="0" fontId="5" fillId="0" borderId="0" xfId="0" applyFont="1" applyAlignment="1">
      <alignment horizontal="right"/>
    </xf>
    <xf numFmtId="0" fontId="4" fillId="0" borderId="8" xfId="0" applyFont="1" applyBorder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/>
    </xf>
    <xf numFmtId="168" fontId="4" fillId="0" borderId="1" xfId="1" applyNumberFormat="1" applyFont="1" applyFill="1" applyBorder="1" applyAlignment="1" applyProtection="1">
      <alignment horizontal="center" vertical="center" wrapText="1"/>
    </xf>
    <xf numFmtId="0" fontId="6" fillId="0" borderId="0" xfId="0" applyFont="1" applyBorder="1" applyAlignment="1">
      <alignment horizontal="center"/>
    </xf>
    <xf numFmtId="0" fontId="4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right" vertical="center" wrapText="1"/>
    </xf>
    <xf numFmtId="0" fontId="4" fillId="0" borderId="7" xfId="0" applyFont="1" applyBorder="1" applyAlignment="1">
      <alignment horizontal="center"/>
    </xf>
    <xf numFmtId="14" fontId="4" fillId="0" borderId="7" xfId="0" applyNumberFormat="1" applyFont="1" applyBorder="1" applyAlignment="1">
      <alignment horizontal="center"/>
    </xf>
    <xf numFmtId="0" fontId="4" fillId="0" borderId="0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7">
    <cellStyle name="Обычный" xfId="0" builtinId="0"/>
    <cellStyle name="Обычный 2" xfId="2"/>
    <cellStyle name="Обычный 3" xfId="3"/>
    <cellStyle name="Обычный 4" xfId="4"/>
    <cellStyle name="Обычный 5" xfId="5"/>
    <cellStyle name="Обычный_Лист1" xfId="6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28</xdr:col>
      <xdr:colOff>70200</xdr:colOff>
      <xdr:row>18</xdr:row>
      <xdr:rowOff>15840</xdr:rowOff>
    </xdr:from>
    <xdr:to>
      <xdr:col>29</xdr:col>
      <xdr:colOff>2880</xdr:colOff>
      <xdr:row>18</xdr:row>
      <xdr:rowOff>16200</xdr:rowOff>
    </xdr:to>
    <xdr:pic>
      <xdr:nvPicPr>
        <xdr:cNvPr id="4" name="Picture 1"/>
        <xdr:cNvPicPr/>
      </xdr:nvPicPr>
      <xdr:blipFill>
        <a:blip xmlns:r="http://schemas.openxmlformats.org/officeDocument/2006/relationships" r:embed="rId1"/>
        <a:stretch/>
      </xdr:blipFill>
      <xdr:spPr>
        <a:xfrm>
          <a:off x="16889760" y="6254640"/>
          <a:ext cx="1223280" cy="360"/>
        </a:xfrm>
        <a:prstGeom prst="rect">
          <a:avLst/>
        </a:prstGeom>
        <a:ln w="9525">
          <a:noFill/>
        </a:ln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&#1044;&#1077;&#1087;&#1072;&#1088;&#1090;&#1072;&#1084;&#1077;&#1085;&#1090;&#1099;\&#1044;&#1077;&#1087;.%20&#1047;&#1072;&#1082;&#1091;&#1087;&#1086;&#1082;\&#1042;&#1085;&#1091;&#1090;&#1088;&#1077;&#1085;&#1085;&#1080;&#1077;\&#1050;&#1086;&#1085;&#1082;&#1091;&#1088;&#1089;&#1099;\&#1046;&#1091;&#1088;&#1085;&#1072;&#1083;%20&#1088;&#1077;&#1075;&#1080;&#1089;&#1090;&#1088;&#1072;&#1094;&#1080;&#1080;%20&#1079;&#1072;&#1103;&#1074;&#1086;&#1082;%20%20&#1080;%20&#1087;&#1086;&#1076;&#1074;&#1077;&#1076;&#1077;&#1085;&#1080;&#1103;%20&#1080;&#1090;&#1086;&#1075;&#1086;&#1074;%20&#1056;&#1050;&#1057;&#1052;+&#1042;&#1050;%20(28.09.18)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Documents%20and%20Settings\dipe7\&#1052;&#1086;&#1080;%20&#1076;&#1086;&#1082;&#1091;&#1084;&#1077;&#1085;&#1090;&#1099;\&#1085;&#1072;%202014-2015%20&#1087;&#1086;%20&#1048;&#1055;.xlsm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sers\t.lykyanova\AppData\Local\Microsoft\Windows\Temporary%20Internet%20Files\Content.Outlook\A5PONCI2\&#1050;&#1086;&#1087;&#1080;&#1103;%20&#1050;&#1086;&#1087;&#1080;&#1103;%20&#1064;&#1072;&#1073;&#1083;&#1086;&#1085;_&#1056;&#1055;&#1047;_(&#1055;&#1088;&#1080;&#1083;&#1086;&#1078;&#1077;&#1085;&#1080;&#1077;%20&#8470;1)%2002%2007%202014.xlsm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92.168.1.5\ukrvk\Users\o.bychkova\Documents\&#1056;&#1077;&#1077;&#1089;&#1090;&#1088;%20&#1056;&#1042;&#1050;\&#1056;&#1077;&#1077;&#1089;&#1090;&#1088;%20&#1079;&#1072;&#1082;&#1091;&#1087;&#1086;&#1082;%20&#1056;&#1042;&#1050;%2014042014.xlsm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журнал заявок 18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статусы"/>
      <sheetName val="подгруппы"/>
      <sheetName val="Водоканалы"/>
      <sheetName val="Прочие предприятия"/>
      <sheetName val="сокращения"/>
      <sheetName val="Лист3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Лист3"/>
      <sheetName val="статусы"/>
      <sheetName val="ТОВ. ПОДГРУППЫ"/>
      <sheetName val="списки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ШАБЛОН РПЗ"/>
      <sheetName val="Описание"/>
      <sheetName val="Постановление932"/>
      <sheetName val="ЗАКАЗЧИК"/>
      <sheetName val="Тип плана"/>
      <sheetName val="ПСП_ЦАУК"/>
      <sheetName val="Тип программы"/>
      <sheetName val="ОКДП"/>
      <sheetName val="ОКВЭД"/>
      <sheetName val="ОКАТО"/>
      <sheetName val="ОКЕИ"/>
      <sheetName val="СТАВКА_НДС"/>
      <sheetName val="Прочее"/>
      <sheetName val="СпособЗакупки"/>
      <sheetName val="ФормаПроведения"/>
      <sheetName val="ПричинаЕП"/>
      <sheetName val="ЭТП"/>
      <sheetName val="НеобходимостьПубликации"/>
      <sheetName val="СП_ЗАКАЗЧИКА"/>
      <sheetName val="Лист1"/>
      <sheetName val="Лист2"/>
      <sheetName val="Лист4"/>
      <sheetName val="Коды ОКВЭД"/>
      <sheetName val="Коды ОКДП"/>
      <sheetName val="Коды ОКЕИ"/>
      <sheetName val="Коды ОКАТО"/>
      <sheetName val="Товарные группы"/>
      <sheetName val="подгруппы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Реестр закупок "/>
      <sheetName val="Правила"/>
      <sheetName val="Справочник"/>
      <sheetName val="Типы сделок и перечни"/>
    </sheetNames>
    <sheetDataSet>
      <sheetData sheetId="0"/>
      <sheetData sheetId="1"/>
      <sheetData sheetId="2"/>
      <sheetData sheetId="3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  <pageSetUpPr fitToPage="1"/>
  </sheetPr>
  <dimension ref="A1:AFD36"/>
  <sheetViews>
    <sheetView tabSelected="1" view="pageBreakPreview" topLeftCell="A9" zoomScaleNormal="70" zoomScaleSheetLayoutView="100" zoomScalePageLayoutView="115" workbookViewId="0">
      <selection activeCell="E22" sqref="E22"/>
    </sheetView>
  </sheetViews>
  <sheetFormatPr defaultColWidth="8.85546875" defaultRowHeight="12.75"/>
  <cols>
    <col min="1" max="1" width="4.42578125" style="1" customWidth="1"/>
    <col min="2" max="2" width="9" style="1" customWidth="1"/>
    <col min="3" max="3" width="36.42578125" style="1" customWidth="1"/>
    <col min="4" max="4" width="8.28515625" style="1" customWidth="1"/>
    <col min="5" max="5" width="9.5703125" style="1" customWidth="1"/>
    <col min="6" max="8" width="10.85546875" style="1" customWidth="1"/>
    <col min="9" max="9" width="10.140625" style="1" customWidth="1"/>
    <col min="10" max="10" width="14.42578125" style="1" customWidth="1"/>
    <col min="11" max="11" width="25.5703125" style="1" customWidth="1"/>
    <col min="12" max="13" width="12.7109375" style="1" customWidth="1"/>
    <col min="14" max="14" width="13.42578125" style="1" customWidth="1"/>
    <col min="15" max="15" width="11.140625" style="1" hidden="1" customWidth="1"/>
    <col min="16" max="25" width="12.7109375" style="1" hidden="1" customWidth="1"/>
    <col min="26" max="26" width="7.7109375" style="1" hidden="1" customWidth="1"/>
    <col min="27" max="27" width="14.7109375" style="1" customWidth="1"/>
    <col min="28" max="28" width="12" style="1" customWidth="1"/>
    <col min="29" max="29" width="16.5703125" style="1" customWidth="1"/>
    <col min="30" max="30" width="14.28515625" style="1" customWidth="1"/>
    <col min="31" max="836" width="8.85546875" style="1"/>
  </cols>
  <sheetData>
    <row r="1" spans="1:30" ht="15.75">
      <c r="V1" s="2"/>
      <c r="AA1" s="1" t="s">
        <v>0</v>
      </c>
    </row>
    <row r="2" spans="1:30" ht="15.75">
      <c r="V2" s="2"/>
      <c r="AA2" s="1" t="s">
        <v>1</v>
      </c>
    </row>
    <row r="3" spans="1:30" ht="15.75">
      <c r="V3" s="2"/>
      <c r="AA3" s="1" t="s">
        <v>2</v>
      </c>
    </row>
    <row r="4" spans="1:30" ht="16.5" customHeight="1">
      <c r="C4" s="47"/>
      <c r="D4" s="47"/>
      <c r="E4" s="47"/>
      <c r="F4" s="47"/>
      <c r="G4" s="47"/>
      <c r="H4" s="47"/>
      <c r="I4" s="47"/>
      <c r="J4" s="47"/>
      <c r="K4" s="47"/>
      <c r="L4" s="47"/>
      <c r="M4" s="47"/>
      <c r="N4" s="47"/>
      <c r="O4" s="47"/>
      <c r="P4" s="47"/>
      <c r="Q4" s="47"/>
      <c r="R4" s="47"/>
      <c r="S4" s="47"/>
      <c r="T4" s="47"/>
      <c r="U4" s="47"/>
      <c r="V4" s="47"/>
      <c r="W4" s="47"/>
      <c r="X4" s="47"/>
      <c r="Y4" s="47"/>
      <c r="Z4" s="47"/>
      <c r="AA4" s="47"/>
      <c r="AB4" s="47"/>
      <c r="AC4" s="47"/>
    </row>
    <row r="5" spans="1:30" ht="15.75" customHeight="1">
      <c r="C5" s="3" t="s">
        <v>3</v>
      </c>
      <c r="D5" s="3"/>
      <c r="E5" s="3"/>
      <c r="F5" s="3"/>
      <c r="G5" s="3"/>
      <c r="H5" s="3"/>
      <c r="I5" s="3"/>
      <c r="J5" s="3"/>
      <c r="K5" s="3"/>
      <c r="L5" s="4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</row>
    <row r="6" spans="1:30" s="5" customFormat="1" ht="19.5" customHeight="1">
      <c r="C6" s="6" t="s">
        <v>4</v>
      </c>
      <c r="D6" s="48" t="s">
        <v>5</v>
      </c>
      <c r="E6" s="48"/>
      <c r="F6" s="48"/>
      <c r="G6" s="48"/>
      <c r="H6" s="48"/>
      <c r="I6" s="48"/>
      <c r="J6" s="48"/>
      <c r="K6" s="48"/>
      <c r="L6" s="48"/>
      <c r="M6" s="48"/>
      <c r="N6" s="48"/>
      <c r="O6" s="48"/>
      <c r="P6" s="48"/>
      <c r="Q6" s="48"/>
      <c r="R6" s="48"/>
      <c r="S6" s="48"/>
      <c r="T6" s="48"/>
      <c r="U6" s="48"/>
      <c r="V6" s="48"/>
      <c r="W6" s="48"/>
      <c r="X6" s="48"/>
      <c r="Y6" s="48"/>
      <c r="Z6" s="48"/>
      <c r="AA6" s="48"/>
      <c r="AB6" s="48"/>
      <c r="AC6" s="48"/>
    </row>
    <row r="7" spans="1:30" s="5" customFormat="1" ht="19.5" customHeight="1">
      <c r="C7" s="6" t="s">
        <v>6</v>
      </c>
      <c r="D7" s="48" t="s">
        <v>78</v>
      </c>
      <c r="E7" s="48"/>
      <c r="F7" s="48"/>
      <c r="G7" s="48"/>
      <c r="H7" s="48"/>
      <c r="I7" s="48"/>
      <c r="J7" s="48"/>
      <c r="K7" s="48"/>
      <c r="L7" s="48"/>
      <c r="M7" s="48"/>
      <c r="N7" s="48"/>
      <c r="O7" s="48"/>
      <c r="P7" s="48"/>
      <c r="Q7" s="48"/>
      <c r="R7" s="48"/>
      <c r="S7" s="48"/>
      <c r="T7" s="48"/>
      <c r="U7" s="48"/>
      <c r="V7" s="48"/>
      <c r="W7" s="48"/>
      <c r="X7" s="48"/>
      <c r="Y7" s="48"/>
      <c r="Z7" s="48"/>
      <c r="AA7" s="48"/>
      <c r="AB7" s="48"/>
      <c r="AC7" s="48"/>
    </row>
    <row r="8" spans="1:30" s="5" customFormat="1" ht="19.5" customHeight="1">
      <c r="C8" s="6" t="s">
        <v>7</v>
      </c>
      <c r="D8" s="48" t="s">
        <v>80</v>
      </c>
      <c r="E8" s="48"/>
      <c r="F8" s="48"/>
      <c r="G8" s="48"/>
      <c r="H8" s="48"/>
      <c r="I8" s="48"/>
      <c r="J8" s="48"/>
      <c r="K8" s="48"/>
      <c r="L8" s="48"/>
      <c r="M8" s="48"/>
      <c r="N8" s="48"/>
      <c r="O8" s="48"/>
      <c r="P8" s="48"/>
      <c r="Q8" s="48"/>
      <c r="R8" s="48"/>
      <c r="S8" s="48"/>
      <c r="T8" s="48"/>
      <c r="U8" s="48"/>
      <c r="V8" s="48"/>
      <c r="W8" s="48"/>
      <c r="X8" s="48"/>
      <c r="Y8" s="48"/>
      <c r="Z8" s="48"/>
      <c r="AA8" s="48"/>
      <c r="AB8" s="48"/>
      <c r="AC8" s="48"/>
    </row>
    <row r="9" spans="1:30" s="5" customFormat="1" ht="19.5" customHeight="1">
      <c r="C9" s="6" t="s">
        <v>8</v>
      </c>
      <c r="D9" s="48" t="s">
        <v>79</v>
      </c>
      <c r="E9" s="48"/>
      <c r="F9" s="48"/>
      <c r="G9" s="48"/>
      <c r="H9" s="48"/>
      <c r="I9" s="48"/>
      <c r="J9" s="48"/>
      <c r="K9" s="48"/>
      <c r="L9" s="48"/>
      <c r="M9" s="48"/>
      <c r="N9" s="48"/>
      <c r="O9" s="48"/>
      <c r="P9" s="48"/>
      <c r="Q9" s="48"/>
      <c r="R9" s="48"/>
      <c r="S9" s="48"/>
      <c r="T9" s="48"/>
      <c r="U9" s="48"/>
      <c r="V9" s="48"/>
      <c r="W9" s="48"/>
      <c r="X9" s="48"/>
      <c r="Y9" s="48"/>
      <c r="Z9" s="48"/>
      <c r="AA9" s="48"/>
      <c r="AB9" s="48"/>
      <c r="AC9" s="48"/>
    </row>
    <row r="10" spans="1:30" s="5" customFormat="1" ht="19.5" customHeight="1">
      <c r="C10" s="6" t="s">
        <v>9</v>
      </c>
      <c r="D10" s="48" t="s">
        <v>81</v>
      </c>
      <c r="E10" s="48"/>
      <c r="F10" s="48"/>
      <c r="G10" s="48"/>
      <c r="H10" s="48"/>
      <c r="I10" s="48"/>
      <c r="J10" s="48"/>
      <c r="K10" s="48"/>
      <c r="L10" s="48"/>
      <c r="M10" s="48"/>
      <c r="N10" s="48"/>
      <c r="O10" s="48"/>
      <c r="P10" s="48"/>
      <c r="Q10" s="48"/>
      <c r="R10" s="48"/>
      <c r="S10" s="48"/>
      <c r="T10" s="48"/>
      <c r="U10" s="48"/>
      <c r="V10" s="48"/>
      <c r="W10" s="48"/>
      <c r="X10" s="48"/>
      <c r="Y10" s="48"/>
      <c r="Z10" s="48"/>
      <c r="AA10" s="48"/>
      <c r="AB10" s="48"/>
      <c r="AC10" s="48"/>
    </row>
    <row r="11" spans="1:30" s="5" customFormat="1" ht="27" customHeight="1">
      <c r="C11" s="6" t="s">
        <v>10</v>
      </c>
      <c r="D11" s="48" t="s">
        <v>11</v>
      </c>
      <c r="E11" s="48"/>
      <c r="F11" s="48"/>
      <c r="G11" s="48"/>
      <c r="H11" s="48"/>
      <c r="I11" s="48"/>
      <c r="J11" s="48"/>
      <c r="K11" s="48"/>
      <c r="L11" s="48"/>
      <c r="M11" s="48"/>
      <c r="N11" s="48"/>
      <c r="O11" s="48"/>
      <c r="P11" s="48"/>
      <c r="Q11" s="48"/>
      <c r="R11" s="48"/>
      <c r="S11" s="48"/>
      <c r="T11" s="48"/>
      <c r="U11" s="48"/>
      <c r="V11" s="48"/>
      <c r="W11" s="48"/>
      <c r="X11" s="48"/>
      <c r="Y11" s="48"/>
      <c r="Z11" s="48"/>
      <c r="AA11" s="48"/>
      <c r="AB11" s="48"/>
      <c r="AC11" s="48"/>
    </row>
    <row r="12" spans="1:30" s="5" customFormat="1" ht="45.75" customHeight="1">
      <c r="C12" s="6" t="s">
        <v>12</v>
      </c>
      <c r="D12" s="48" t="s">
        <v>13</v>
      </c>
      <c r="E12" s="48"/>
      <c r="F12" s="48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  <c r="R12" s="48"/>
      <c r="S12" s="48"/>
      <c r="T12" s="48"/>
      <c r="U12" s="48"/>
      <c r="V12" s="48"/>
      <c r="W12" s="48"/>
      <c r="X12" s="48"/>
      <c r="Y12" s="48"/>
      <c r="Z12" s="48"/>
      <c r="AA12" s="48"/>
      <c r="AB12" s="48"/>
      <c r="AC12" s="48"/>
    </row>
    <row r="13" spans="1:30" ht="16.5" customHeight="1"/>
    <row r="14" spans="1:30" ht="50.25" customHeight="1">
      <c r="A14" s="49" t="s">
        <v>14</v>
      </c>
      <c r="B14" s="49" t="s">
        <v>15</v>
      </c>
      <c r="C14" s="49" t="s">
        <v>16</v>
      </c>
      <c r="D14" s="49" t="s">
        <v>17</v>
      </c>
      <c r="E14" s="49" t="s">
        <v>18</v>
      </c>
      <c r="F14" s="49" t="s">
        <v>19</v>
      </c>
      <c r="G14" s="49"/>
      <c r="H14" s="49"/>
      <c r="I14" s="49"/>
      <c r="J14" s="50" t="s">
        <v>82</v>
      </c>
      <c r="K14" s="49" t="s">
        <v>20</v>
      </c>
      <c r="L14" s="51" t="s">
        <v>21</v>
      </c>
      <c r="M14" s="51"/>
      <c r="N14" s="51"/>
      <c r="O14" s="51"/>
      <c r="P14" s="51"/>
      <c r="Q14" s="51"/>
      <c r="R14" s="51"/>
      <c r="S14" s="51"/>
      <c r="T14" s="51"/>
      <c r="U14" s="51"/>
      <c r="V14" s="51"/>
      <c r="W14" s="51"/>
      <c r="X14" s="51"/>
      <c r="Y14" s="51"/>
      <c r="Z14" s="51"/>
      <c r="AA14" s="52" t="s">
        <v>22</v>
      </c>
      <c r="AB14" s="53" t="s">
        <v>23</v>
      </c>
      <c r="AC14" s="49" t="s">
        <v>24</v>
      </c>
      <c r="AD14" s="54" t="s">
        <v>25</v>
      </c>
    </row>
    <row r="15" spans="1:30" ht="31.5" customHeight="1">
      <c r="A15" s="49"/>
      <c r="B15" s="49"/>
      <c r="C15" s="49"/>
      <c r="D15" s="49"/>
      <c r="E15" s="49"/>
      <c r="F15" s="49" t="s">
        <v>26</v>
      </c>
      <c r="G15" s="49" t="s">
        <v>27</v>
      </c>
      <c r="H15" s="49" t="s">
        <v>28</v>
      </c>
      <c r="I15" s="49" t="s">
        <v>29</v>
      </c>
      <c r="J15" s="50"/>
      <c r="K15" s="50"/>
      <c r="L15" s="55" t="s">
        <v>30</v>
      </c>
      <c r="M15" s="55"/>
      <c r="N15" s="55"/>
      <c r="O15" s="55"/>
      <c r="P15" s="55"/>
      <c r="Q15" s="55" t="s">
        <v>31</v>
      </c>
      <c r="R15" s="55"/>
      <c r="S15" s="55"/>
      <c r="T15" s="55"/>
      <c r="U15" s="55"/>
      <c r="V15" s="49" t="s">
        <v>32</v>
      </c>
      <c r="W15" s="49"/>
      <c r="X15" s="49"/>
      <c r="Y15" s="49"/>
      <c r="Z15" s="49"/>
      <c r="AA15" s="52"/>
      <c r="AB15" s="53"/>
      <c r="AC15" s="53"/>
      <c r="AD15" s="54"/>
    </row>
    <row r="16" spans="1:30" ht="72.75" customHeight="1">
      <c r="A16" s="49"/>
      <c r="B16" s="49"/>
      <c r="C16" s="49"/>
      <c r="D16" s="49"/>
      <c r="E16" s="49"/>
      <c r="F16" s="49"/>
      <c r="G16" s="49"/>
      <c r="H16" s="49"/>
      <c r="I16" s="49"/>
      <c r="J16" s="50"/>
      <c r="K16" s="50"/>
      <c r="L16" s="8" t="s">
        <v>72</v>
      </c>
      <c r="M16" s="8" t="s">
        <v>73</v>
      </c>
      <c r="N16" s="8" t="s">
        <v>74</v>
      </c>
      <c r="O16" s="8" t="s">
        <v>75</v>
      </c>
      <c r="P16" s="7" t="s">
        <v>33</v>
      </c>
      <c r="Q16" s="7" t="s">
        <v>34</v>
      </c>
      <c r="R16" s="7" t="s">
        <v>35</v>
      </c>
      <c r="S16" s="7" t="s">
        <v>36</v>
      </c>
      <c r="T16" s="7" t="s">
        <v>37</v>
      </c>
      <c r="U16" s="7" t="s">
        <v>38</v>
      </c>
      <c r="V16" s="7" t="s">
        <v>39</v>
      </c>
      <c r="W16" s="7" t="s">
        <v>40</v>
      </c>
      <c r="X16" s="7" t="s">
        <v>41</v>
      </c>
      <c r="Y16" s="7" t="s">
        <v>42</v>
      </c>
      <c r="Z16" s="7" t="s">
        <v>43</v>
      </c>
      <c r="AA16" s="52"/>
      <c r="AB16" s="53"/>
      <c r="AC16" s="53"/>
      <c r="AD16" s="54"/>
    </row>
    <row r="17" spans="1:31" s="13" customFormat="1" ht="15.75" customHeight="1">
      <c r="A17" s="9">
        <v>1</v>
      </c>
      <c r="B17" s="10">
        <v>2</v>
      </c>
      <c r="C17" s="11">
        <v>3</v>
      </c>
      <c r="D17" s="10">
        <v>4</v>
      </c>
      <c r="E17" s="10">
        <v>5</v>
      </c>
      <c r="F17" s="10">
        <v>6</v>
      </c>
      <c r="G17" s="10">
        <v>7</v>
      </c>
      <c r="H17" s="10">
        <v>8</v>
      </c>
      <c r="I17" s="10">
        <v>9</v>
      </c>
      <c r="J17" s="10">
        <v>10</v>
      </c>
      <c r="K17" s="10">
        <v>11</v>
      </c>
      <c r="L17" s="9" t="s">
        <v>44</v>
      </c>
      <c r="M17" s="9" t="s">
        <v>45</v>
      </c>
      <c r="N17" s="9" t="s">
        <v>46</v>
      </c>
      <c r="O17" s="9" t="s">
        <v>47</v>
      </c>
      <c r="P17" s="9" t="s">
        <v>48</v>
      </c>
      <c r="Q17" s="9" t="s">
        <v>49</v>
      </c>
      <c r="R17" s="9" t="s">
        <v>50</v>
      </c>
      <c r="S17" s="9" t="s">
        <v>51</v>
      </c>
      <c r="T17" s="9" t="s">
        <v>52</v>
      </c>
      <c r="U17" s="9" t="s">
        <v>53</v>
      </c>
      <c r="V17" s="9" t="s">
        <v>54</v>
      </c>
      <c r="W17" s="9" t="s">
        <v>55</v>
      </c>
      <c r="X17" s="9" t="s">
        <v>56</v>
      </c>
      <c r="Y17" s="9" t="s">
        <v>57</v>
      </c>
      <c r="Z17" s="9" t="s">
        <v>58</v>
      </c>
      <c r="AA17" s="12">
        <v>13</v>
      </c>
      <c r="AB17" s="12">
        <v>14</v>
      </c>
      <c r="AC17" s="12">
        <v>15</v>
      </c>
      <c r="AD17" s="12">
        <v>16</v>
      </c>
      <c r="AE17" s="45"/>
    </row>
    <row r="18" spans="1:31" s="13" customFormat="1" ht="39.75" customHeight="1">
      <c r="A18" s="14">
        <v>1</v>
      </c>
      <c r="B18" s="15" t="s">
        <v>78</v>
      </c>
      <c r="C18" s="16" t="s">
        <v>83</v>
      </c>
      <c r="D18" s="17" t="s">
        <v>59</v>
      </c>
      <c r="E18" s="18">
        <v>1</v>
      </c>
      <c r="F18" s="19"/>
      <c r="G18" s="20"/>
      <c r="H18" s="21"/>
      <c r="I18" s="21"/>
      <c r="J18" s="22">
        <v>1.0379</v>
      </c>
      <c r="K18" s="20" t="str">
        <f t="shared" ref="K18" si="0">IF(SUM(F18)=0,"",F18*J18)</f>
        <v/>
      </c>
      <c r="L18" s="46">
        <f>528996/1.2</f>
        <v>440830</v>
      </c>
      <c r="M18" s="46">
        <f>607935/1.2</f>
        <v>506612.5</v>
      </c>
      <c r="N18" s="46">
        <f>560000/1.2</f>
        <v>466666.66666666669</v>
      </c>
      <c r="O18" s="46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4">
        <f t="shared" ref="AA18" si="1">COUNTIF(K18:Z18,"&gt;0")</f>
        <v>3</v>
      </c>
      <c r="AB18" s="25">
        <f t="shared" ref="AB18" si="2">CEILING(SUM(K18:Z18)/COUNTIF(K18:Z18,"&gt;0"),0.01)</f>
        <v>471369.73</v>
      </c>
      <c r="AC18" s="25">
        <f t="shared" ref="AC18" si="3">AB18*E18</f>
        <v>471369.73</v>
      </c>
      <c r="AD18" s="24">
        <f t="shared" ref="AD18" si="4">STDEV(K18:Z18)/AB18*100</f>
        <v>7.0310986808441767</v>
      </c>
      <c r="AE18" s="45"/>
    </row>
    <row r="19" spans="1:31" ht="24" customHeight="1">
      <c r="A19" s="26"/>
      <c r="B19" s="27"/>
      <c r="C19" s="56" t="s">
        <v>60</v>
      </c>
      <c r="D19" s="56"/>
      <c r="E19" s="56"/>
      <c r="F19" s="56"/>
      <c r="G19" s="56"/>
      <c r="H19" s="56"/>
      <c r="I19" s="56"/>
      <c r="J19" s="56"/>
      <c r="K19" s="56"/>
      <c r="L19" s="56"/>
      <c r="M19" s="56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9"/>
      <c r="AC19" s="29">
        <f>SUM(AC18:AC18)</f>
        <v>471369.73</v>
      </c>
      <c r="AD19" s="30"/>
    </row>
    <row r="20" spans="1:31" ht="13.5" customHeight="1">
      <c r="C20" s="31"/>
      <c r="D20" s="31"/>
      <c r="E20" s="31"/>
      <c r="F20" s="31"/>
      <c r="G20" s="31"/>
      <c r="H20" s="31"/>
      <c r="I20" s="31"/>
      <c r="J20" s="31"/>
      <c r="K20" s="31"/>
      <c r="L20" s="31"/>
      <c r="M20" s="31"/>
      <c r="N20" s="31"/>
      <c r="O20" s="31"/>
      <c r="P20" s="31"/>
      <c r="Q20" s="31"/>
      <c r="R20" s="31"/>
      <c r="S20" s="31"/>
      <c r="T20" s="31"/>
      <c r="U20" s="31"/>
      <c r="V20" s="31"/>
      <c r="W20" s="31"/>
      <c r="X20" s="31"/>
      <c r="Y20" s="31"/>
      <c r="Z20" s="31"/>
      <c r="AA20" s="31"/>
      <c r="AB20" s="32"/>
    </row>
    <row r="21" spans="1:31" s="33" customFormat="1" ht="13.5" customHeight="1">
      <c r="C21" s="33" t="s">
        <v>61</v>
      </c>
    </row>
    <row r="22" spans="1:31" ht="13.5" customHeight="1">
      <c r="L22" s="34"/>
    </row>
    <row r="23" spans="1:31" s="35" customFormat="1" ht="13.5" customHeight="1">
      <c r="C23" s="36" t="s">
        <v>62</v>
      </c>
      <c r="D23" s="1"/>
      <c r="E23" s="1"/>
      <c r="F23" s="1"/>
      <c r="G23" s="1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</row>
    <row r="24" spans="1:31" s="35" customFormat="1" ht="13.5" customHeight="1">
      <c r="C24" s="1"/>
      <c r="D24" s="1"/>
      <c r="E24" s="1"/>
      <c r="F24" s="1"/>
      <c r="G24" s="1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  <c r="AA24" s="1"/>
    </row>
    <row r="25" spans="1:31" s="35" customFormat="1" ht="13.5" customHeight="1">
      <c r="C25" s="37">
        <v>44844</v>
      </c>
      <c r="D25" s="38"/>
      <c r="E25" s="38"/>
      <c r="F25" s="57" t="s">
        <v>76</v>
      </c>
      <c r="G25" s="57"/>
      <c r="H25" s="57"/>
      <c r="I25" s="57"/>
      <c r="J25" s="57"/>
      <c r="K25" s="40"/>
      <c r="L25" s="57"/>
      <c r="M25" s="57"/>
      <c r="N25" s="57"/>
      <c r="O25" s="41"/>
      <c r="P25" s="41"/>
      <c r="Q25" s="1"/>
      <c r="R25" s="1"/>
      <c r="S25" s="1"/>
      <c r="T25" s="1"/>
      <c r="U25" s="1"/>
      <c r="V25" s="37" t="s">
        <v>63</v>
      </c>
      <c r="W25" s="37"/>
      <c r="X25" s="37"/>
      <c r="Y25" s="37"/>
      <c r="Z25" s="37"/>
      <c r="AA25" s="58" t="s">
        <v>77</v>
      </c>
      <c r="AB25" s="58"/>
      <c r="AC25" s="42"/>
    </row>
    <row r="26" spans="1:31" s="35" customFormat="1" ht="13.5" customHeight="1">
      <c r="C26" s="43" t="s">
        <v>64</v>
      </c>
      <c r="D26" s="38"/>
      <c r="E26" s="38"/>
      <c r="F26" s="59" t="s">
        <v>65</v>
      </c>
      <c r="G26" s="59"/>
      <c r="H26" s="59"/>
      <c r="I26" s="59"/>
      <c r="J26" s="59"/>
      <c r="K26" s="1"/>
      <c r="L26" s="60" t="s">
        <v>66</v>
      </c>
      <c r="M26" s="60"/>
      <c r="N26" s="60"/>
      <c r="O26" s="41"/>
      <c r="P26" s="41"/>
      <c r="Q26" s="1"/>
      <c r="R26" s="1"/>
      <c r="S26" s="1"/>
      <c r="T26" s="1"/>
      <c r="U26" s="1"/>
      <c r="V26" s="43"/>
      <c r="W26" s="43"/>
      <c r="X26" s="43"/>
      <c r="Y26" s="43"/>
      <c r="Z26" s="43"/>
      <c r="AA26" s="43"/>
      <c r="AB26" s="43"/>
    </row>
    <row r="27" spans="1:31" ht="13.5" customHeight="1">
      <c r="C27" s="44"/>
    </row>
    <row r="28" spans="1:31" ht="13.5" customHeight="1">
      <c r="C28" s="36" t="s">
        <v>67</v>
      </c>
    </row>
    <row r="29" spans="1:31" ht="13.5" customHeight="1"/>
    <row r="30" spans="1:31">
      <c r="C30" s="37">
        <v>44844</v>
      </c>
      <c r="D30" s="38"/>
      <c r="E30" s="38"/>
      <c r="F30" s="57" t="s">
        <v>68</v>
      </c>
      <c r="G30" s="57"/>
      <c r="H30" s="57"/>
      <c r="I30" s="57"/>
      <c r="J30" s="57"/>
      <c r="K30" s="40"/>
      <c r="L30" s="57"/>
      <c r="M30" s="57"/>
      <c r="N30" s="57"/>
      <c r="O30" s="41"/>
      <c r="P30" s="41"/>
      <c r="V30" s="37" t="s">
        <v>69</v>
      </c>
      <c r="W30" s="37"/>
      <c r="X30" s="37"/>
      <c r="Y30" s="37"/>
      <c r="Z30" s="37"/>
      <c r="AA30" s="58" t="s">
        <v>70</v>
      </c>
      <c r="AB30" s="58"/>
    </row>
    <row r="31" spans="1:31">
      <c r="C31" s="43" t="s">
        <v>64</v>
      </c>
      <c r="D31" s="38"/>
      <c r="E31" s="38"/>
      <c r="F31" s="59" t="s">
        <v>65</v>
      </c>
      <c r="G31" s="59"/>
      <c r="H31" s="59"/>
      <c r="I31" s="59"/>
      <c r="J31" s="59"/>
      <c r="L31" s="60" t="s">
        <v>66</v>
      </c>
      <c r="M31" s="60"/>
      <c r="N31" s="60"/>
      <c r="O31" s="41"/>
      <c r="P31" s="41"/>
      <c r="V31" s="43"/>
      <c r="W31" s="43"/>
      <c r="X31" s="43"/>
      <c r="Y31" s="43"/>
      <c r="Z31" s="43"/>
      <c r="AA31" s="43"/>
      <c r="AB31" s="43"/>
    </row>
    <row r="34" spans="3:30">
      <c r="C34" s="36" t="s">
        <v>71</v>
      </c>
    </row>
    <row r="36" spans="3:30"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</row>
  </sheetData>
  <autoFilter ref="A17:AD21"/>
  <mergeCells count="39">
    <mergeCell ref="F30:J30"/>
    <mergeCell ref="L30:N30"/>
    <mergeCell ref="AA30:AB30"/>
    <mergeCell ref="F31:J31"/>
    <mergeCell ref="L31:N31"/>
    <mergeCell ref="C19:M19"/>
    <mergeCell ref="F25:J25"/>
    <mergeCell ref="L25:N25"/>
    <mergeCell ref="AA25:AB25"/>
    <mergeCell ref="F26:J26"/>
    <mergeCell ref="L26:N26"/>
    <mergeCell ref="AD14:AD16"/>
    <mergeCell ref="F15:F16"/>
    <mergeCell ref="G15:G16"/>
    <mergeCell ref="H15:H16"/>
    <mergeCell ref="I15:I16"/>
    <mergeCell ref="L15:P15"/>
    <mergeCell ref="Q15:U15"/>
    <mergeCell ref="V15:Z15"/>
    <mergeCell ref="D10:AC10"/>
    <mergeCell ref="D11:AC11"/>
    <mergeCell ref="D12:AC12"/>
    <mergeCell ref="A14:A16"/>
    <mergeCell ref="B14:B16"/>
    <mergeCell ref="C14:C16"/>
    <mergeCell ref="D14:D16"/>
    <mergeCell ref="E14:E16"/>
    <mergeCell ref="F14:I14"/>
    <mergeCell ref="J14:J16"/>
    <mergeCell ref="K14:K16"/>
    <mergeCell ref="L14:Z14"/>
    <mergeCell ref="AA14:AA16"/>
    <mergeCell ref="AB14:AB16"/>
    <mergeCell ref="AC14:AC16"/>
    <mergeCell ref="C4:AC4"/>
    <mergeCell ref="D6:AC6"/>
    <mergeCell ref="D7:AC7"/>
    <mergeCell ref="D8:AC8"/>
    <mergeCell ref="D9:AC9"/>
  </mergeCells>
  <dataValidations count="1">
    <dataValidation type="list" allowBlank="1" showInputMessage="1" showErrorMessage="1" sqref="D7:AC7">
      <formula1>подгруппа</formula1>
      <formula2>0</formula2>
    </dataValidation>
  </dataValidations>
  <pageMargins left="0.25" right="0.25" top="0.75" bottom="0.75" header="0.3" footer="0.3"/>
  <pageSetup paperSize="9" scale="57" orientation="landscape" horizontalDpi="1200" verticalDpi="120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mPenkova</cp:lastModifiedBy>
  <cp:revision>1</cp:revision>
  <cp:lastPrinted>2022-09-21T04:41:45Z</cp:lastPrinted>
  <dcterms:created xsi:type="dcterms:W3CDTF">1996-10-08T23:32:33Z</dcterms:created>
  <dcterms:modified xsi:type="dcterms:W3CDTF">2022-11-01T09:22:19Z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0x010100C5C28DEBDB15EA44A6166D9FB5FB1653</vt:lpwstr>
  </property>
</Properties>
</file>